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kulasi Biaya Ekspor" sheetId="1" r:id="rId4"/>
  </sheets>
  <definedNames/>
  <calcPr/>
  <extLst>
    <ext uri="GoogleSheetsCustomDataVersion2">
      <go:sheetsCustomData xmlns:go="http://customooxmlschemas.google.com/" r:id="rId5" roundtripDataChecksum="78iy+O1pH2FvARQYll/nwDepWVyHEu4tYfpepvqroJo="/>
    </ext>
  </extLst>
</workbook>
</file>

<file path=xl/sharedStrings.xml><?xml version="1.0" encoding="utf-8"?>
<sst xmlns="http://schemas.openxmlformats.org/spreadsheetml/2006/main" count="41" uniqueCount="40">
  <si>
    <t>INFORMASI CONTAINER</t>
  </si>
  <si>
    <t>CONTAINER</t>
  </si>
  <si>
    <t>PANJANG (MM)</t>
  </si>
  <si>
    <t>LEBAR (MM)</t>
  </si>
  <si>
    <t>TINGGI (MM)</t>
  </si>
  <si>
    <t>VOLUME (CBM)</t>
  </si>
  <si>
    <t>WEIGHT (TON)</t>
  </si>
  <si>
    <t>Container 20 Feet</t>
  </si>
  <si>
    <t>Container 40 Feet</t>
  </si>
  <si>
    <t>KALKULASI BIAYA EKSPOR</t>
  </si>
  <si>
    <t>KURS USD</t>
  </si>
  <si>
    <t>KODE HS</t>
  </si>
  <si>
    <t>Deskripsi Produk</t>
  </si>
  <si>
    <t>Cocoa Powder</t>
  </si>
  <si>
    <t>Harga di gudang atau toko</t>
  </si>
  <si>
    <t>Harga Per Karung</t>
  </si>
  <si>
    <t>Jumlah pengiriman</t>
  </si>
  <si>
    <t>KG</t>
  </si>
  <si>
    <t>1 container 20 feet</t>
  </si>
  <si>
    <t>A. EX WORK (EXW) : JAKARTA</t>
  </si>
  <si>
    <t>Biaya loading / Stuffing</t>
  </si>
  <si>
    <t>Biaya trucking</t>
  </si>
  <si>
    <t>Documents dan Terminal Handling Charge</t>
  </si>
  <si>
    <t>Total Biaya FOB</t>
  </si>
  <si>
    <t>B. FREE ON BOARD (FOB) T. PRIOK</t>
  </si>
  <si>
    <t>Biaya Freight</t>
  </si>
  <si>
    <t>Harga CNF</t>
  </si>
  <si>
    <t>Asuransi</t>
  </si>
  <si>
    <t>Total Biaya CIF</t>
  </si>
  <si>
    <t>C. COST INSURANCE FREIGHT (CIF) NEWYORK</t>
  </si>
  <si>
    <t>Tariff Impor</t>
  </si>
  <si>
    <t>Trucking</t>
  </si>
  <si>
    <t>Biaya Port To Door</t>
  </si>
  <si>
    <t>C. DUTY PAID DELIVERED (DDP)</t>
  </si>
  <si>
    <t>Harga  Per KG di Indonesia</t>
  </si>
  <si>
    <t>Harga per KG di USA (HPP)</t>
  </si>
  <si>
    <t>Harga Jual di USA</t>
  </si>
  <si>
    <t>Margin Per KG</t>
  </si>
  <si>
    <t>Keuntungan 1 container</t>
  </si>
  <si>
    <t>Keuntungan 2 container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</si>
</sst>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-&quot;Rp&quot;* #,##0_-;\-&quot;Rp&quot;* #,##0_-;_-&quot;Rp&quot;* &quot;-&quot;_-;_-@"/>
    <numFmt numFmtId="165" formatCode="_-#_-;_-@"/>
    <numFmt numFmtId="166" formatCode="_-[$$-409]* #,##0_ ;_-[$$-409]* \-#,##0\ ;_-[$$-409]* &quot;-&quot;_ ;_-@_ "/>
    <numFmt numFmtId="167" formatCode="_-* #,##0_-;\-&quot;Rp&quot;* #,##0_-;_-&quot;Rp&quot;* &quot;-&quot;_-;_-@"/>
    <numFmt numFmtId="168" formatCode="_-* #,##0_-;\-* #,##0_-;_-* &quot;-&quot;_-;_-@"/>
    <numFmt numFmtId="169" formatCode="_-* #,##0.00%"/>
    <numFmt numFmtId="170" formatCode="_-[$$-409]* #,##0.00_ ;_-[$$-409]* \-#,##0.00\ ;_-[$$-409]* &quot;-&quot;_ ;_-@_ "/>
  </numFmts>
  <fonts count="4">
    <font>
      <sz val="11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b/>
      <sz val="12.0"/>
      <color rgb="FFC55A1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rgb="FF9CC2E5"/>
        <bgColor rgb="FF9CC2E5"/>
      </patternFill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1" fillId="2" fontId="2" numFmtId="0" xfId="0" applyAlignment="1" applyBorder="1" applyFill="1" applyFont="1">
      <alignment horizontal="left" vertical="center"/>
    </xf>
    <xf borderId="1" fillId="2" fontId="2" numFmtId="164" xfId="0" applyAlignment="1" applyBorder="1" applyFont="1" applyNumberFormat="1">
      <alignment horizontal="center" vertical="center"/>
    </xf>
    <xf borderId="1" fillId="2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horizontal="center" vertical="center"/>
    </xf>
    <xf borderId="1" fillId="0" fontId="1" numFmtId="3" xfId="0" applyAlignment="1" applyBorder="1" applyFont="1" applyNumberFormat="1">
      <alignment horizontal="center" vertical="center"/>
    </xf>
    <xf borderId="1" fillId="3" fontId="1" numFmtId="3" xfId="0" applyAlignment="1" applyBorder="1" applyFill="1" applyFont="1" applyNumberFormat="1">
      <alignment horizontal="center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3" fillId="2" fontId="1" numFmtId="0" xfId="0" applyAlignment="1" applyBorder="1" applyFont="1">
      <alignment vertical="center"/>
    </xf>
    <xf borderId="4" fillId="2" fontId="1" numFmtId="164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6" fillId="2" fontId="1" numFmtId="164" xfId="0" applyAlignment="1" applyBorder="1" applyFont="1" applyNumberFormat="1">
      <alignment vertical="center"/>
    </xf>
    <xf borderId="6" fillId="2" fontId="1" numFmtId="0" xfId="0" applyAlignment="1" applyBorder="1" applyFont="1">
      <alignment vertical="center"/>
    </xf>
    <xf borderId="7" fillId="2" fontId="1" numFmtId="164" xfId="0" applyAlignment="1" applyBorder="1" applyFont="1" applyNumberFormat="1">
      <alignment horizontal="right" vertical="center"/>
    </xf>
    <xf borderId="8" fillId="0" fontId="1" numFmtId="0" xfId="0" applyAlignment="1" applyBorder="1" applyFont="1">
      <alignment vertical="center"/>
    </xf>
    <xf borderId="9" fillId="0" fontId="1" numFmtId="164" xfId="0" applyAlignment="1" applyBorder="1" applyFont="1" applyNumberFormat="1">
      <alignment vertical="center"/>
    </xf>
    <xf borderId="9" fillId="0" fontId="1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14" fillId="0" fontId="1" numFmtId="164" xfId="0" applyAlignment="1" applyBorder="1" applyFont="1" applyNumberFormat="1">
      <alignment vertical="center"/>
    </xf>
    <xf borderId="9" fillId="0" fontId="1" numFmtId="165" xfId="0" applyAlignment="1" applyBorder="1" applyFont="1" applyNumberFormat="1">
      <alignment horizontal="left" vertical="center"/>
    </xf>
    <xf borderId="15" fillId="0" fontId="1" numFmtId="0" xfId="0" applyAlignment="1" applyBorder="1" applyFont="1">
      <alignment horizontal="right" vertical="center"/>
    </xf>
    <xf borderId="9" fillId="0" fontId="1" numFmtId="165" xfId="0" applyAlignment="1" applyBorder="1" applyFont="1" applyNumberFormat="1">
      <alignment horizontal="left" readingOrder="0" vertical="center"/>
    </xf>
    <xf borderId="9" fillId="0" fontId="1" numFmtId="166" xfId="0" applyAlignment="1" applyBorder="1" applyFont="1" applyNumberFormat="1">
      <alignment vertical="center"/>
    </xf>
    <xf borderId="11" fillId="0" fontId="1" numFmtId="0" xfId="0" applyAlignment="1" applyBorder="1" applyFont="1">
      <alignment vertical="center"/>
    </xf>
    <xf borderId="0" fillId="0" fontId="1" numFmtId="167" xfId="0" applyAlignment="1" applyFont="1" applyNumberFormat="1">
      <alignment vertical="center"/>
    </xf>
    <xf borderId="0" fillId="0" fontId="1" numFmtId="166" xfId="0" applyAlignment="1" applyFont="1" applyNumberFormat="1">
      <alignment vertical="center"/>
    </xf>
    <xf borderId="12" fillId="0" fontId="1" numFmtId="0" xfId="0" applyAlignment="1" applyBorder="1" applyFont="1">
      <alignment vertical="center"/>
    </xf>
    <xf borderId="16" fillId="0" fontId="1" numFmtId="0" xfId="0" applyAlignment="1" applyBorder="1" applyFont="1">
      <alignment vertical="center"/>
    </xf>
    <xf borderId="17" fillId="0" fontId="1" numFmtId="167" xfId="0" applyAlignment="1" applyBorder="1" applyFont="1" applyNumberFormat="1">
      <alignment vertical="center"/>
    </xf>
    <xf borderId="17" fillId="0" fontId="1" numFmtId="166" xfId="0" applyAlignment="1" applyBorder="1" applyFont="1" applyNumberFormat="1">
      <alignment vertical="center"/>
    </xf>
    <xf borderId="17" fillId="0" fontId="1" numFmtId="164" xfId="0" applyAlignment="1" applyBorder="1" applyFont="1" applyNumberFormat="1">
      <alignment vertical="center"/>
    </xf>
    <xf borderId="17" fillId="0" fontId="1" numFmtId="0" xfId="0" applyAlignment="1" applyBorder="1" applyFont="1">
      <alignment vertical="center"/>
    </xf>
    <xf borderId="18" fillId="0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19" fillId="2" fontId="1" numFmtId="0" xfId="0" applyAlignment="1" applyBorder="1" applyFont="1">
      <alignment vertical="center"/>
    </xf>
    <xf borderId="20" fillId="2" fontId="1" numFmtId="164" xfId="0" applyAlignment="1" applyBorder="1" applyFont="1" applyNumberFormat="1">
      <alignment vertical="center"/>
    </xf>
    <xf borderId="20" fillId="2" fontId="1" numFmtId="0" xfId="0" applyAlignment="1" applyBorder="1" applyFont="1">
      <alignment vertical="center"/>
    </xf>
    <xf borderId="21" fillId="2" fontId="1" numFmtId="0" xfId="0" applyAlignment="1" applyBorder="1" applyFont="1">
      <alignment vertical="center"/>
    </xf>
    <xf borderId="14" fillId="0" fontId="1" numFmtId="168" xfId="0" applyAlignment="1" applyBorder="1" applyFont="1" applyNumberFormat="1">
      <alignment horizontal="left" vertical="center"/>
    </xf>
    <xf borderId="22" fillId="4" fontId="2" numFmtId="0" xfId="0" applyAlignment="1" applyBorder="1" applyFill="1" applyFont="1">
      <alignment vertical="center"/>
    </xf>
    <xf borderId="23" fillId="4" fontId="2" numFmtId="164" xfId="0" applyAlignment="1" applyBorder="1" applyFont="1" applyNumberFormat="1">
      <alignment vertical="center"/>
    </xf>
    <xf borderId="23" fillId="4" fontId="2" numFmtId="166" xfId="0" applyAlignment="1" applyBorder="1" applyFont="1" applyNumberFormat="1">
      <alignment vertical="center"/>
    </xf>
    <xf borderId="23" fillId="4" fontId="2" numFmtId="0" xfId="0" applyAlignment="1" applyBorder="1" applyFont="1">
      <alignment vertical="center"/>
    </xf>
    <xf borderId="24" fillId="4" fontId="2" numFmtId="0" xfId="0" applyAlignment="1" applyBorder="1" applyFont="1">
      <alignment horizontal="right" vertical="center"/>
    </xf>
    <xf borderId="4" fillId="2" fontId="1" numFmtId="0" xfId="0" applyAlignment="1" applyBorder="1" applyFont="1">
      <alignment horizontal="right" vertical="center"/>
    </xf>
    <xf borderId="21" fillId="2" fontId="1" numFmtId="0" xfId="0" applyAlignment="1" applyBorder="1" applyFont="1">
      <alignment horizontal="right" vertical="center"/>
    </xf>
    <xf borderId="7" fillId="2" fontId="1" numFmtId="0" xfId="0" applyAlignment="1" applyBorder="1" applyFont="1">
      <alignment horizontal="right" vertical="center"/>
    </xf>
    <xf borderId="14" fillId="0" fontId="1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3" fillId="2" fontId="1" numFmtId="167" xfId="0" applyAlignment="1" applyBorder="1" applyFont="1" applyNumberFormat="1">
      <alignment vertical="center"/>
    </xf>
    <xf borderId="3" fillId="2" fontId="1" numFmtId="166" xfId="0" applyAlignment="1" applyBorder="1" applyFont="1" applyNumberFormat="1">
      <alignment vertical="center"/>
    </xf>
    <xf borderId="7" fillId="2" fontId="1" numFmtId="0" xfId="0" applyAlignment="1" applyBorder="1" applyFont="1">
      <alignment vertical="center"/>
    </xf>
    <xf borderId="10" fillId="0" fontId="1" numFmtId="0" xfId="0" applyAlignment="1" applyBorder="1" applyFont="1">
      <alignment horizontal="right" vertical="center"/>
    </xf>
    <xf borderId="18" fillId="0" fontId="1" numFmtId="0" xfId="0" applyAlignment="1" applyBorder="1" applyFont="1">
      <alignment horizontal="right" vertical="center"/>
    </xf>
    <xf borderId="9" fillId="0" fontId="1" numFmtId="169" xfId="0" applyAlignment="1" applyBorder="1" applyFont="1" applyNumberFormat="1">
      <alignment vertical="center"/>
    </xf>
    <xf borderId="12" fillId="0" fontId="1" numFmtId="0" xfId="0" applyAlignment="1" applyBorder="1" applyFont="1">
      <alignment horizontal="right" vertical="center"/>
    </xf>
    <xf borderId="11" fillId="0" fontId="1" numFmtId="0" xfId="0" applyAlignment="1" applyBorder="1" applyFont="1">
      <alignment readingOrder="0" vertical="center"/>
    </xf>
    <xf borderId="20" fillId="3" fontId="1" numFmtId="170" xfId="0" applyAlignment="1" applyBorder="1" applyFont="1" applyNumberFormat="1">
      <alignment vertical="center"/>
    </xf>
    <xf borderId="0" fillId="0" fontId="1" numFmtId="170" xfId="0" applyAlignment="1" applyFont="1" applyNumberFormat="1">
      <alignment vertical="center"/>
    </xf>
    <xf borderId="19" fillId="3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7.png"/><Relationship Id="rId3" Type="http://schemas.openxmlformats.org/officeDocument/2006/relationships/image" Target="../media/image4.png"/><Relationship Id="rId4" Type="http://schemas.openxmlformats.org/officeDocument/2006/relationships/image" Target="../media/image8.png"/><Relationship Id="rId5" Type="http://schemas.openxmlformats.org/officeDocument/2006/relationships/image" Target="../media/image3.png"/><Relationship Id="rId6" Type="http://schemas.openxmlformats.org/officeDocument/2006/relationships/image" Target="../media/image2.png"/><Relationship Id="rId7" Type="http://schemas.openxmlformats.org/officeDocument/2006/relationships/image" Target="../media/image5.png"/><Relationship Id="rId8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800100</xdr:colOff>
      <xdr:row>24</xdr:row>
      <xdr:rowOff>95250</xdr:rowOff>
    </xdr:from>
    <xdr:ext cx="504825" cy="171450"/>
    <xdr:sp>
      <xdr:nvSpPr>
        <xdr:cNvPr id="3" name="Shape 3"/>
        <xdr:cNvSpPr txBox="1"/>
      </xdr:nvSpPr>
      <xdr:spPr>
        <a:xfrm>
          <a:off x="5098350" y="3699038"/>
          <a:ext cx="495300" cy="16192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GUDANG</a:t>
          </a:r>
          <a:endParaRPr sz="105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866775</xdr:colOff>
      <xdr:row>40</xdr:row>
      <xdr:rowOff>76200</xdr:rowOff>
    </xdr:from>
    <xdr:ext cx="1104900" cy="161925"/>
    <xdr:sp>
      <xdr:nvSpPr>
        <xdr:cNvPr id="4" name="Shape 4"/>
        <xdr:cNvSpPr txBox="1"/>
      </xdr:nvSpPr>
      <xdr:spPr>
        <a:xfrm>
          <a:off x="4793550" y="3703800"/>
          <a:ext cx="1104900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LOADING / STUFFING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2095500</xdr:colOff>
      <xdr:row>36</xdr:row>
      <xdr:rowOff>180975</xdr:rowOff>
    </xdr:from>
    <xdr:ext cx="581025" cy="161925"/>
    <xdr:sp>
      <xdr:nvSpPr>
        <xdr:cNvPr id="5" name="Shape 5"/>
        <xdr:cNvSpPr txBox="1"/>
      </xdr:nvSpPr>
      <xdr:spPr>
        <a:xfrm>
          <a:off x="5060250" y="3703800"/>
          <a:ext cx="571500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TRUCKING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647700</xdr:colOff>
      <xdr:row>40</xdr:row>
      <xdr:rowOff>95250</xdr:rowOff>
    </xdr:from>
    <xdr:ext cx="542925" cy="161925"/>
    <xdr:sp>
      <xdr:nvSpPr>
        <xdr:cNvPr id="6" name="Shape 6"/>
        <xdr:cNvSpPr txBox="1"/>
      </xdr:nvSpPr>
      <xdr:spPr>
        <a:xfrm>
          <a:off x="5079300" y="3703800"/>
          <a:ext cx="533400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SEA PORT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1266825</xdr:colOff>
      <xdr:row>43</xdr:row>
      <xdr:rowOff>142875</xdr:rowOff>
    </xdr:from>
    <xdr:ext cx="447675" cy="161925"/>
    <xdr:sp>
      <xdr:nvSpPr>
        <xdr:cNvPr id="7" name="Shape 7"/>
        <xdr:cNvSpPr txBox="1"/>
      </xdr:nvSpPr>
      <xdr:spPr>
        <a:xfrm>
          <a:off x="5126925" y="3703800"/>
          <a:ext cx="438150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AIR PORT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219075</xdr:colOff>
      <xdr:row>40</xdr:row>
      <xdr:rowOff>76200</xdr:rowOff>
    </xdr:from>
    <xdr:ext cx="504825" cy="161925"/>
    <xdr:sp>
      <xdr:nvSpPr>
        <xdr:cNvPr id="8" name="Shape 8"/>
        <xdr:cNvSpPr txBox="1"/>
      </xdr:nvSpPr>
      <xdr:spPr>
        <a:xfrm>
          <a:off x="5098350" y="3703800"/>
          <a:ext cx="495300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GUDANG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200025</xdr:colOff>
      <xdr:row>59</xdr:row>
      <xdr:rowOff>161925</xdr:rowOff>
    </xdr:from>
    <xdr:ext cx="714375" cy="571500"/>
    <xdr:sp>
      <xdr:nvSpPr>
        <xdr:cNvPr descr="Crane outline" id="9" name="Shape 9"/>
        <xdr:cNvSpPr/>
      </xdr:nvSpPr>
      <xdr:spPr>
        <a:xfrm>
          <a:off x="4993575" y="3494250"/>
          <a:ext cx="704850" cy="571500"/>
        </a:xfrm>
        <a:custGeom>
          <a:rect b="b" l="l" r="r" t="t"/>
          <a:pathLst>
            <a:path extrusionOk="0" h="1144990" w="1205770">
              <a:moveTo>
                <a:pt x="1049264" y="628518"/>
              </a:moveTo>
              <a:lnTo>
                <a:pt x="1049264" y="346805"/>
              </a:lnTo>
              <a:lnTo>
                <a:pt x="1168115" y="346805"/>
              </a:lnTo>
              <a:cubicBezTo>
                <a:pt x="1185403" y="346805"/>
                <a:pt x="1199417" y="332792"/>
                <a:pt x="1199417" y="315504"/>
              </a:cubicBezTo>
              <a:cubicBezTo>
                <a:pt x="1199418" y="301051"/>
                <a:pt x="1189521" y="288475"/>
                <a:pt x="1175471" y="285079"/>
              </a:cubicBezTo>
              <a:lnTo>
                <a:pt x="429779" y="105096"/>
              </a:lnTo>
              <a:lnTo>
                <a:pt x="420936" y="25966"/>
              </a:lnTo>
              <a:cubicBezTo>
                <a:pt x="419189" y="9976"/>
                <a:pt x="404811" y="-1572"/>
                <a:pt x="388821" y="175"/>
              </a:cubicBezTo>
              <a:cubicBezTo>
                <a:pt x="375238" y="1658"/>
                <a:pt x="364512" y="12384"/>
                <a:pt x="363028" y="25966"/>
              </a:cubicBezTo>
              <a:lnTo>
                <a:pt x="353059" y="114596"/>
              </a:lnTo>
              <a:lnTo>
                <a:pt x="16945" y="287693"/>
              </a:lnTo>
              <a:cubicBezTo>
                <a:pt x="1585" y="295626"/>
                <a:pt x="-4436" y="314507"/>
                <a:pt x="3496" y="329867"/>
              </a:cubicBezTo>
              <a:cubicBezTo>
                <a:pt x="8858" y="340246"/>
                <a:pt x="19552" y="346777"/>
                <a:pt x="31234" y="346805"/>
              </a:cubicBezTo>
              <a:lnTo>
                <a:pt x="326875" y="346805"/>
              </a:lnTo>
              <a:lnTo>
                <a:pt x="240593" y="1113689"/>
              </a:lnTo>
              <a:lnTo>
                <a:pt x="31969" y="1113689"/>
              </a:lnTo>
              <a:lnTo>
                <a:pt x="31969" y="1144991"/>
              </a:lnTo>
              <a:lnTo>
                <a:pt x="751901" y="1144991"/>
              </a:lnTo>
              <a:lnTo>
                <a:pt x="751901" y="1113689"/>
              </a:lnTo>
              <a:lnTo>
                <a:pt x="543246" y="1113689"/>
              </a:lnTo>
              <a:lnTo>
                <a:pt x="456933" y="346805"/>
              </a:lnTo>
              <a:lnTo>
                <a:pt x="1017963" y="346805"/>
              </a:lnTo>
              <a:lnTo>
                <a:pt x="1017963" y="628518"/>
              </a:lnTo>
              <a:lnTo>
                <a:pt x="861456" y="628518"/>
              </a:lnTo>
              <a:lnTo>
                <a:pt x="861456" y="847627"/>
              </a:lnTo>
              <a:lnTo>
                <a:pt x="1205771" y="847627"/>
              </a:lnTo>
              <a:lnTo>
                <a:pt x="1205771" y="628518"/>
              </a:lnTo>
              <a:close/>
              <a:moveTo>
                <a:pt x="397460" y="97271"/>
              </a:moveTo>
              <a:lnTo>
                <a:pt x="395660" y="96833"/>
              </a:lnTo>
              <a:cubicBezTo>
                <a:pt x="392588" y="96155"/>
                <a:pt x="389383" y="96434"/>
                <a:pt x="386473" y="97631"/>
              </a:cubicBezTo>
              <a:lnTo>
                <a:pt x="391841" y="49990"/>
              </a:lnTo>
              <a:cubicBezTo>
                <a:pt x="391920" y="49239"/>
                <a:pt x="392060" y="49239"/>
                <a:pt x="392139" y="49990"/>
              </a:cubicBezTo>
              <a:close/>
              <a:moveTo>
                <a:pt x="401185" y="130372"/>
              </a:moveTo>
              <a:lnTo>
                <a:pt x="422016" y="315598"/>
              </a:lnTo>
              <a:lnTo>
                <a:pt x="361886" y="315598"/>
              </a:lnTo>
              <a:lnTo>
                <a:pt x="382232" y="134629"/>
              </a:lnTo>
              <a:lnTo>
                <a:pt x="393907" y="128619"/>
              </a:lnTo>
              <a:close/>
              <a:moveTo>
                <a:pt x="31625" y="315348"/>
              </a:moveTo>
              <a:lnTo>
                <a:pt x="348802" y="151876"/>
              </a:lnTo>
              <a:lnTo>
                <a:pt x="330381" y="315614"/>
              </a:lnTo>
              <a:lnTo>
                <a:pt x="31688" y="315614"/>
              </a:lnTo>
              <a:cubicBezTo>
                <a:pt x="31343" y="315645"/>
                <a:pt x="31234" y="315504"/>
                <a:pt x="31625" y="315348"/>
              </a:cubicBezTo>
              <a:close/>
              <a:moveTo>
                <a:pt x="286184" y="988484"/>
              </a:moveTo>
              <a:lnTo>
                <a:pt x="296748" y="894580"/>
              </a:lnTo>
              <a:lnTo>
                <a:pt x="487091" y="894580"/>
              </a:lnTo>
              <a:lnTo>
                <a:pt x="497656" y="988484"/>
              </a:lnTo>
              <a:close/>
              <a:moveTo>
                <a:pt x="501177" y="1019785"/>
              </a:moveTo>
              <a:lnTo>
                <a:pt x="511741" y="1113689"/>
              </a:lnTo>
              <a:lnTo>
                <a:pt x="272098" y="1113689"/>
              </a:lnTo>
              <a:lnTo>
                <a:pt x="282662" y="1019785"/>
              </a:lnTo>
              <a:close/>
              <a:moveTo>
                <a:pt x="300269" y="863278"/>
              </a:moveTo>
              <a:lnTo>
                <a:pt x="310833" y="769374"/>
              </a:lnTo>
              <a:lnTo>
                <a:pt x="473006" y="769374"/>
              </a:lnTo>
              <a:lnTo>
                <a:pt x="483570" y="863278"/>
              </a:lnTo>
              <a:close/>
              <a:moveTo>
                <a:pt x="314355" y="738073"/>
              </a:moveTo>
              <a:lnTo>
                <a:pt x="324935" y="644169"/>
              </a:lnTo>
              <a:lnTo>
                <a:pt x="458920" y="644169"/>
              </a:lnTo>
              <a:lnTo>
                <a:pt x="469453" y="738073"/>
              </a:lnTo>
              <a:close/>
              <a:moveTo>
                <a:pt x="455367" y="612867"/>
              </a:moveTo>
              <a:lnTo>
                <a:pt x="328440" y="612867"/>
              </a:lnTo>
              <a:lnTo>
                <a:pt x="340773" y="503312"/>
              </a:lnTo>
              <a:lnTo>
                <a:pt x="443082" y="503312"/>
              </a:lnTo>
              <a:close/>
              <a:moveTo>
                <a:pt x="439560" y="472011"/>
              </a:moveTo>
              <a:lnTo>
                <a:pt x="344248" y="472011"/>
              </a:lnTo>
              <a:lnTo>
                <a:pt x="358333" y="346805"/>
              </a:lnTo>
              <a:lnTo>
                <a:pt x="425475" y="346805"/>
              </a:lnTo>
              <a:close/>
              <a:moveTo>
                <a:pt x="453474" y="315598"/>
              </a:moveTo>
              <a:lnTo>
                <a:pt x="433457" y="138182"/>
              </a:lnTo>
              <a:lnTo>
                <a:pt x="1166848" y="315191"/>
              </a:lnTo>
              <a:cubicBezTo>
                <a:pt x="1167552" y="315363"/>
                <a:pt x="1167521" y="315504"/>
                <a:pt x="1166848" y="315504"/>
              </a:cubicBezTo>
              <a:close/>
              <a:moveTo>
                <a:pt x="1174470" y="816326"/>
              </a:moveTo>
              <a:lnTo>
                <a:pt x="892757" y="816326"/>
              </a:lnTo>
              <a:lnTo>
                <a:pt x="892757" y="659819"/>
              </a:lnTo>
              <a:lnTo>
                <a:pt x="1174470" y="659819"/>
              </a:lnTo>
              <a:close/>
            </a:path>
          </a:pathLst>
        </a:custGeom>
        <a:solidFill>
          <a:schemeClr val="dk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790575</xdr:colOff>
      <xdr:row>66</xdr:row>
      <xdr:rowOff>9525</xdr:rowOff>
    </xdr:from>
    <xdr:ext cx="504825" cy="161925"/>
    <xdr:sp>
      <xdr:nvSpPr>
        <xdr:cNvPr id="10" name="Shape 10"/>
        <xdr:cNvSpPr txBox="1"/>
      </xdr:nvSpPr>
      <xdr:spPr>
        <a:xfrm>
          <a:off x="5098350" y="3703800"/>
          <a:ext cx="495300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AIR PORT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171450</xdr:colOff>
      <xdr:row>63</xdr:row>
      <xdr:rowOff>9525</xdr:rowOff>
    </xdr:from>
    <xdr:ext cx="542925" cy="161925"/>
    <xdr:sp>
      <xdr:nvSpPr>
        <xdr:cNvPr id="11" name="Shape 11"/>
        <xdr:cNvSpPr txBox="1"/>
      </xdr:nvSpPr>
      <xdr:spPr>
        <a:xfrm>
          <a:off x="5079300" y="3703800"/>
          <a:ext cx="533400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SEA PORT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2476500</xdr:colOff>
      <xdr:row>60</xdr:row>
      <xdr:rowOff>152400</xdr:rowOff>
    </xdr:from>
    <xdr:ext cx="685800" cy="161925"/>
    <xdr:sp>
      <xdr:nvSpPr>
        <xdr:cNvPr id="12" name="Shape 12"/>
        <xdr:cNvSpPr txBox="1"/>
      </xdr:nvSpPr>
      <xdr:spPr>
        <a:xfrm>
          <a:off x="5007863" y="3703800"/>
          <a:ext cx="676275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SEA FREIGHT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2276475</xdr:colOff>
      <xdr:row>64</xdr:row>
      <xdr:rowOff>104775</xdr:rowOff>
    </xdr:from>
    <xdr:ext cx="685800" cy="161925"/>
    <xdr:sp>
      <xdr:nvSpPr>
        <xdr:cNvPr id="13" name="Shape 13"/>
        <xdr:cNvSpPr txBox="1"/>
      </xdr:nvSpPr>
      <xdr:spPr>
        <a:xfrm>
          <a:off x="5007863" y="3703800"/>
          <a:ext cx="676275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AIR FREIGHT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1085850</xdr:colOff>
      <xdr:row>60</xdr:row>
      <xdr:rowOff>19050</xdr:rowOff>
    </xdr:from>
    <xdr:ext cx="657225" cy="571500"/>
    <xdr:sp>
      <xdr:nvSpPr>
        <xdr:cNvPr descr="Crane outline" id="14" name="Shape 14"/>
        <xdr:cNvSpPr/>
      </xdr:nvSpPr>
      <xdr:spPr>
        <a:xfrm flipH="1">
          <a:off x="5022150" y="3494250"/>
          <a:ext cx="647700" cy="571500"/>
        </a:xfrm>
        <a:custGeom>
          <a:rect b="b" l="l" r="r" t="t"/>
          <a:pathLst>
            <a:path extrusionOk="0" h="1144990" w="1205770">
              <a:moveTo>
                <a:pt x="1049264" y="628518"/>
              </a:moveTo>
              <a:lnTo>
                <a:pt x="1049264" y="346805"/>
              </a:lnTo>
              <a:lnTo>
                <a:pt x="1168115" y="346805"/>
              </a:lnTo>
              <a:cubicBezTo>
                <a:pt x="1185403" y="346805"/>
                <a:pt x="1199417" y="332792"/>
                <a:pt x="1199417" y="315504"/>
              </a:cubicBezTo>
              <a:cubicBezTo>
                <a:pt x="1199418" y="301051"/>
                <a:pt x="1189521" y="288475"/>
                <a:pt x="1175471" y="285079"/>
              </a:cubicBezTo>
              <a:lnTo>
                <a:pt x="429779" y="105096"/>
              </a:lnTo>
              <a:lnTo>
                <a:pt x="420936" y="25966"/>
              </a:lnTo>
              <a:cubicBezTo>
                <a:pt x="419189" y="9976"/>
                <a:pt x="404811" y="-1572"/>
                <a:pt x="388821" y="175"/>
              </a:cubicBezTo>
              <a:cubicBezTo>
                <a:pt x="375238" y="1658"/>
                <a:pt x="364512" y="12384"/>
                <a:pt x="363028" y="25966"/>
              </a:cubicBezTo>
              <a:lnTo>
                <a:pt x="353059" y="114596"/>
              </a:lnTo>
              <a:lnTo>
                <a:pt x="16945" y="287693"/>
              </a:lnTo>
              <a:cubicBezTo>
                <a:pt x="1585" y="295626"/>
                <a:pt x="-4436" y="314507"/>
                <a:pt x="3496" y="329867"/>
              </a:cubicBezTo>
              <a:cubicBezTo>
                <a:pt x="8858" y="340246"/>
                <a:pt x="19552" y="346777"/>
                <a:pt x="31234" y="346805"/>
              </a:cubicBezTo>
              <a:lnTo>
                <a:pt x="326875" y="346805"/>
              </a:lnTo>
              <a:lnTo>
                <a:pt x="240593" y="1113689"/>
              </a:lnTo>
              <a:lnTo>
                <a:pt x="31969" y="1113689"/>
              </a:lnTo>
              <a:lnTo>
                <a:pt x="31969" y="1144991"/>
              </a:lnTo>
              <a:lnTo>
                <a:pt x="751901" y="1144991"/>
              </a:lnTo>
              <a:lnTo>
                <a:pt x="751901" y="1113689"/>
              </a:lnTo>
              <a:lnTo>
                <a:pt x="543246" y="1113689"/>
              </a:lnTo>
              <a:lnTo>
                <a:pt x="456933" y="346805"/>
              </a:lnTo>
              <a:lnTo>
                <a:pt x="1017963" y="346805"/>
              </a:lnTo>
              <a:lnTo>
                <a:pt x="1017963" y="628518"/>
              </a:lnTo>
              <a:lnTo>
                <a:pt x="861456" y="628518"/>
              </a:lnTo>
              <a:lnTo>
                <a:pt x="861456" y="847627"/>
              </a:lnTo>
              <a:lnTo>
                <a:pt x="1205771" y="847627"/>
              </a:lnTo>
              <a:lnTo>
                <a:pt x="1205771" y="628518"/>
              </a:lnTo>
              <a:close/>
              <a:moveTo>
                <a:pt x="397460" y="97271"/>
              </a:moveTo>
              <a:lnTo>
                <a:pt x="395660" y="96833"/>
              </a:lnTo>
              <a:cubicBezTo>
                <a:pt x="392588" y="96155"/>
                <a:pt x="389383" y="96434"/>
                <a:pt x="386473" y="97631"/>
              </a:cubicBezTo>
              <a:lnTo>
                <a:pt x="391841" y="49990"/>
              </a:lnTo>
              <a:cubicBezTo>
                <a:pt x="391920" y="49239"/>
                <a:pt x="392060" y="49239"/>
                <a:pt x="392139" y="49990"/>
              </a:cubicBezTo>
              <a:close/>
              <a:moveTo>
                <a:pt x="401185" y="130372"/>
              </a:moveTo>
              <a:lnTo>
                <a:pt x="422016" y="315598"/>
              </a:lnTo>
              <a:lnTo>
                <a:pt x="361886" y="315598"/>
              </a:lnTo>
              <a:lnTo>
                <a:pt x="382232" y="134629"/>
              </a:lnTo>
              <a:lnTo>
                <a:pt x="393907" y="128619"/>
              </a:lnTo>
              <a:close/>
              <a:moveTo>
                <a:pt x="31625" y="315348"/>
              </a:moveTo>
              <a:lnTo>
                <a:pt x="348802" y="151876"/>
              </a:lnTo>
              <a:lnTo>
                <a:pt x="330381" y="315614"/>
              </a:lnTo>
              <a:lnTo>
                <a:pt x="31688" y="315614"/>
              </a:lnTo>
              <a:cubicBezTo>
                <a:pt x="31343" y="315645"/>
                <a:pt x="31234" y="315504"/>
                <a:pt x="31625" y="315348"/>
              </a:cubicBezTo>
              <a:close/>
              <a:moveTo>
                <a:pt x="286184" y="988484"/>
              </a:moveTo>
              <a:lnTo>
                <a:pt x="296748" y="894580"/>
              </a:lnTo>
              <a:lnTo>
                <a:pt x="487091" y="894580"/>
              </a:lnTo>
              <a:lnTo>
                <a:pt x="497656" y="988484"/>
              </a:lnTo>
              <a:close/>
              <a:moveTo>
                <a:pt x="501177" y="1019785"/>
              </a:moveTo>
              <a:lnTo>
                <a:pt x="511741" y="1113689"/>
              </a:lnTo>
              <a:lnTo>
                <a:pt x="272098" y="1113689"/>
              </a:lnTo>
              <a:lnTo>
                <a:pt x="282662" y="1019785"/>
              </a:lnTo>
              <a:close/>
              <a:moveTo>
                <a:pt x="300269" y="863278"/>
              </a:moveTo>
              <a:lnTo>
                <a:pt x="310833" y="769374"/>
              </a:lnTo>
              <a:lnTo>
                <a:pt x="473006" y="769374"/>
              </a:lnTo>
              <a:lnTo>
                <a:pt x="483570" y="863278"/>
              </a:lnTo>
              <a:close/>
              <a:moveTo>
                <a:pt x="314355" y="738073"/>
              </a:moveTo>
              <a:lnTo>
                <a:pt x="324935" y="644169"/>
              </a:lnTo>
              <a:lnTo>
                <a:pt x="458920" y="644169"/>
              </a:lnTo>
              <a:lnTo>
                <a:pt x="469453" y="738073"/>
              </a:lnTo>
              <a:close/>
              <a:moveTo>
                <a:pt x="455367" y="612867"/>
              </a:moveTo>
              <a:lnTo>
                <a:pt x="328440" y="612867"/>
              </a:lnTo>
              <a:lnTo>
                <a:pt x="340773" y="503312"/>
              </a:lnTo>
              <a:lnTo>
                <a:pt x="443082" y="503312"/>
              </a:lnTo>
              <a:close/>
              <a:moveTo>
                <a:pt x="439560" y="472011"/>
              </a:moveTo>
              <a:lnTo>
                <a:pt x="344248" y="472011"/>
              </a:lnTo>
              <a:lnTo>
                <a:pt x="358333" y="346805"/>
              </a:lnTo>
              <a:lnTo>
                <a:pt x="425475" y="346805"/>
              </a:lnTo>
              <a:close/>
              <a:moveTo>
                <a:pt x="453474" y="315598"/>
              </a:moveTo>
              <a:lnTo>
                <a:pt x="433457" y="138182"/>
              </a:lnTo>
              <a:lnTo>
                <a:pt x="1166848" y="315191"/>
              </a:lnTo>
              <a:cubicBezTo>
                <a:pt x="1167552" y="315363"/>
                <a:pt x="1167521" y="315504"/>
                <a:pt x="1166848" y="315504"/>
              </a:cubicBezTo>
              <a:close/>
              <a:moveTo>
                <a:pt x="1174470" y="816326"/>
              </a:moveTo>
              <a:lnTo>
                <a:pt x="892757" y="816326"/>
              </a:lnTo>
              <a:lnTo>
                <a:pt x="892757" y="659819"/>
              </a:lnTo>
              <a:lnTo>
                <a:pt x="1174470" y="659819"/>
              </a:lnTo>
              <a:close/>
            </a:path>
          </a:pathLst>
        </a:custGeom>
        <a:solidFill>
          <a:schemeClr val="dk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571500</xdr:colOff>
      <xdr:row>83</xdr:row>
      <xdr:rowOff>28575</xdr:rowOff>
    </xdr:from>
    <xdr:ext cx="714375" cy="571500"/>
    <xdr:sp>
      <xdr:nvSpPr>
        <xdr:cNvPr descr="Crane outline" id="15" name="Shape 15"/>
        <xdr:cNvSpPr/>
      </xdr:nvSpPr>
      <xdr:spPr>
        <a:xfrm flipH="1">
          <a:off x="4993575" y="3494250"/>
          <a:ext cx="704850" cy="571500"/>
        </a:xfrm>
        <a:custGeom>
          <a:rect b="b" l="l" r="r" t="t"/>
          <a:pathLst>
            <a:path extrusionOk="0" h="1144990" w="1205770">
              <a:moveTo>
                <a:pt x="1049264" y="628518"/>
              </a:moveTo>
              <a:lnTo>
                <a:pt x="1049264" y="346805"/>
              </a:lnTo>
              <a:lnTo>
                <a:pt x="1168115" y="346805"/>
              </a:lnTo>
              <a:cubicBezTo>
                <a:pt x="1185403" y="346805"/>
                <a:pt x="1199417" y="332792"/>
                <a:pt x="1199417" y="315504"/>
              </a:cubicBezTo>
              <a:cubicBezTo>
                <a:pt x="1199418" y="301051"/>
                <a:pt x="1189521" y="288475"/>
                <a:pt x="1175471" y="285079"/>
              </a:cubicBezTo>
              <a:lnTo>
                <a:pt x="429779" y="105096"/>
              </a:lnTo>
              <a:lnTo>
                <a:pt x="420936" y="25966"/>
              </a:lnTo>
              <a:cubicBezTo>
                <a:pt x="419189" y="9976"/>
                <a:pt x="404811" y="-1572"/>
                <a:pt x="388821" y="175"/>
              </a:cubicBezTo>
              <a:cubicBezTo>
                <a:pt x="375238" y="1658"/>
                <a:pt x="364512" y="12384"/>
                <a:pt x="363028" y="25966"/>
              </a:cubicBezTo>
              <a:lnTo>
                <a:pt x="353059" y="114596"/>
              </a:lnTo>
              <a:lnTo>
                <a:pt x="16945" y="287693"/>
              </a:lnTo>
              <a:cubicBezTo>
                <a:pt x="1585" y="295626"/>
                <a:pt x="-4436" y="314507"/>
                <a:pt x="3496" y="329867"/>
              </a:cubicBezTo>
              <a:cubicBezTo>
                <a:pt x="8858" y="340246"/>
                <a:pt x="19552" y="346777"/>
                <a:pt x="31234" y="346805"/>
              </a:cubicBezTo>
              <a:lnTo>
                <a:pt x="326875" y="346805"/>
              </a:lnTo>
              <a:lnTo>
                <a:pt x="240593" y="1113689"/>
              </a:lnTo>
              <a:lnTo>
                <a:pt x="31969" y="1113689"/>
              </a:lnTo>
              <a:lnTo>
                <a:pt x="31969" y="1144991"/>
              </a:lnTo>
              <a:lnTo>
                <a:pt x="751901" y="1144991"/>
              </a:lnTo>
              <a:lnTo>
                <a:pt x="751901" y="1113689"/>
              </a:lnTo>
              <a:lnTo>
                <a:pt x="543246" y="1113689"/>
              </a:lnTo>
              <a:lnTo>
                <a:pt x="456933" y="346805"/>
              </a:lnTo>
              <a:lnTo>
                <a:pt x="1017963" y="346805"/>
              </a:lnTo>
              <a:lnTo>
                <a:pt x="1017963" y="628518"/>
              </a:lnTo>
              <a:lnTo>
                <a:pt x="861456" y="628518"/>
              </a:lnTo>
              <a:lnTo>
                <a:pt x="861456" y="847627"/>
              </a:lnTo>
              <a:lnTo>
                <a:pt x="1205771" y="847627"/>
              </a:lnTo>
              <a:lnTo>
                <a:pt x="1205771" y="628518"/>
              </a:lnTo>
              <a:close/>
              <a:moveTo>
                <a:pt x="397460" y="97271"/>
              </a:moveTo>
              <a:lnTo>
                <a:pt x="395660" y="96833"/>
              </a:lnTo>
              <a:cubicBezTo>
                <a:pt x="392588" y="96155"/>
                <a:pt x="389383" y="96434"/>
                <a:pt x="386473" y="97631"/>
              </a:cubicBezTo>
              <a:lnTo>
                <a:pt x="391841" y="49990"/>
              </a:lnTo>
              <a:cubicBezTo>
                <a:pt x="391920" y="49239"/>
                <a:pt x="392060" y="49239"/>
                <a:pt x="392139" y="49990"/>
              </a:cubicBezTo>
              <a:close/>
              <a:moveTo>
                <a:pt x="401185" y="130372"/>
              </a:moveTo>
              <a:lnTo>
                <a:pt x="422016" y="315598"/>
              </a:lnTo>
              <a:lnTo>
                <a:pt x="361886" y="315598"/>
              </a:lnTo>
              <a:lnTo>
                <a:pt x="382232" y="134629"/>
              </a:lnTo>
              <a:lnTo>
                <a:pt x="393907" y="128619"/>
              </a:lnTo>
              <a:close/>
              <a:moveTo>
                <a:pt x="31625" y="315348"/>
              </a:moveTo>
              <a:lnTo>
                <a:pt x="348802" y="151876"/>
              </a:lnTo>
              <a:lnTo>
                <a:pt x="330381" y="315614"/>
              </a:lnTo>
              <a:lnTo>
                <a:pt x="31688" y="315614"/>
              </a:lnTo>
              <a:cubicBezTo>
                <a:pt x="31343" y="315645"/>
                <a:pt x="31234" y="315504"/>
                <a:pt x="31625" y="315348"/>
              </a:cubicBezTo>
              <a:close/>
              <a:moveTo>
                <a:pt x="286184" y="988484"/>
              </a:moveTo>
              <a:lnTo>
                <a:pt x="296748" y="894580"/>
              </a:lnTo>
              <a:lnTo>
                <a:pt x="487091" y="894580"/>
              </a:lnTo>
              <a:lnTo>
                <a:pt x="497656" y="988484"/>
              </a:lnTo>
              <a:close/>
              <a:moveTo>
                <a:pt x="501177" y="1019785"/>
              </a:moveTo>
              <a:lnTo>
                <a:pt x="511741" y="1113689"/>
              </a:lnTo>
              <a:lnTo>
                <a:pt x="272098" y="1113689"/>
              </a:lnTo>
              <a:lnTo>
                <a:pt x="282662" y="1019785"/>
              </a:lnTo>
              <a:close/>
              <a:moveTo>
                <a:pt x="300269" y="863278"/>
              </a:moveTo>
              <a:lnTo>
                <a:pt x="310833" y="769374"/>
              </a:lnTo>
              <a:lnTo>
                <a:pt x="473006" y="769374"/>
              </a:lnTo>
              <a:lnTo>
                <a:pt x="483570" y="863278"/>
              </a:lnTo>
              <a:close/>
              <a:moveTo>
                <a:pt x="314355" y="738073"/>
              </a:moveTo>
              <a:lnTo>
                <a:pt x="324935" y="644169"/>
              </a:lnTo>
              <a:lnTo>
                <a:pt x="458920" y="644169"/>
              </a:lnTo>
              <a:lnTo>
                <a:pt x="469453" y="738073"/>
              </a:lnTo>
              <a:close/>
              <a:moveTo>
                <a:pt x="455367" y="612867"/>
              </a:moveTo>
              <a:lnTo>
                <a:pt x="328440" y="612867"/>
              </a:lnTo>
              <a:lnTo>
                <a:pt x="340773" y="503312"/>
              </a:lnTo>
              <a:lnTo>
                <a:pt x="443082" y="503312"/>
              </a:lnTo>
              <a:close/>
              <a:moveTo>
                <a:pt x="439560" y="472011"/>
              </a:moveTo>
              <a:lnTo>
                <a:pt x="344248" y="472011"/>
              </a:lnTo>
              <a:lnTo>
                <a:pt x="358333" y="346805"/>
              </a:lnTo>
              <a:lnTo>
                <a:pt x="425475" y="346805"/>
              </a:lnTo>
              <a:close/>
              <a:moveTo>
                <a:pt x="453474" y="315598"/>
              </a:moveTo>
              <a:lnTo>
                <a:pt x="433457" y="138182"/>
              </a:lnTo>
              <a:lnTo>
                <a:pt x="1166848" y="315191"/>
              </a:lnTo>
              <a:cubicBezTo>
                <a:pt x="1167552" y="315363"/>
                <a:pt x="1167521" y="315504"/>
                <a:pt x="1166848" y="315504"/>
              </a:cubicBezTo>
              <a:close/>
              <a:moveTo>
                <a:pt x="1174470" y="816326"/>
              </a:moveTo>
              <a:lnTo>
                <a:pt x="892757" y="816326"/>
              </a:lnTo>
              <a:lnTo>
                <a:pt x="892757" y="659819"/>
              </a:lnTo>
              <a:lnTo>
                <a:pt x="1174470" y="659819"/>
              </a:lnTo>
              <a:close/>
            </a:path>
          </a:pathLst>
        </a:custGeom>
        <a:solidFill>
          <a:schemeClr val="dk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3343275</xdr:colOff>
      <xdr:row>41</xdr:row>
      <xdr:rowOff>114300</xdr:rowOff>
    </xdr:from>
    <xdr:ext cx="419100" cy="161925"/>
    <xdr:sp>
      <xdr:nvSpPr>
        <xdr:cNvPr id="16" name="Shape 16"/>
        <xdr:cNvSpPr txBox="1"/>
      </xdr:nvSpPr>
      <xdr:spPr>
        <a:xfrm>
          <a:off x="5141213" y="3703800"/>
          <a:ext cx="409575" cy="1524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BEA</a:t>
          </a: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CUKAI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2562225</xdr:colOff>
      <xdr:row>87</xdr:row>
      <xdr:rowOff>171450</xdr:rowOff>
    </xdr:from>
    <xdr:ext cx="962025" cy="438150"/>
    <xdr:sp>
      <xdr:nvSpPr>
        <xdr:cNvPr id="17" name="Shape 17"/>
        <xdr:cNvSpPr txBox="1"/>
      </xdr:nvSpPr>
      <xdr:spPr>
        <a:xfrm>
          <a:off x="4869750" y="3565688"/>
          <a:ext cx="952500" cy="42862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CUSTOM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CLEARANCE</a:t>
          </a:r>
          <a:endParaRPr b="1" sz="14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628650</xdr:colOff>
      <xdr:row>36</xdr:row>
      <xdr:rowOff>66675</xdr:rowOff>
    </xdr:from>
    <xdr:ext cx="657225" cy="752475"/>
    <xdr:sp>
      <xdr:nvSpPr>
        <xdr:cNvPr descr="Crane outline" id="18" name="Shape 18"/>
        <xdr:cNvSpPr/>
      </xdr:nvSpPr>
      <xdr:spPr>
        <a:xfrm>
          <a:off x="5022150" y="3408525"/>
          <a:ext cx="647700" cy="742950"/>
        </a:xfrm>
        <a:custGeom>
          <a:rect b="b" l="l" r="r" t="t"/>
          <a:pathLst>
            <a:path extrusionOk="0" h="1144990" w="1205770">
              <a:moveTo>
                <a:pt x="1049264" y="628518"/>
              </a:moveTo>
              <a:lnTo>
                <a:pt x="1049264" y="346805"/>
              </a:lnTo>
              <a:lnTo>
                <a:pt x="1168115" y="346805"/>
              </a:lnTo>
              <a:cubicBezTo>
                <a:pt x="1185403" y="346805"/>
                <a:pt x="1199417" y="332792"/>
                <a:pt x="1199417" y="315504"/>
              </a:cubicBezTo>
              <a:cubicBezTo>
                <a:pt x="1199418" y="301051"/>
                <a:pt x="1189521" y="288475"/>
                <a:pt x="1175471" y="285079"/>
              </a:cubicBezTo>
              <a:lnTo>
                <a:pt x="429779" y="105096"/>
              </a:lnTo>
              <a:lnTo>
                <a:pt x="420936" y="25966"/>
              </a:lnTo>
              <a:cubicBezTo>
                <a:pt x="419189" y="9976"/>
                <a:pt x="404811" y="-1572"/>
                <a:pt x="388821" y="175"/>
              </a:cubicBezTo>
              <a:cubicBezTo>
                <a:pt x="375238" y="1658"/>
                <a:pt x="364512" y="12384"/>
                <a:pt x="363028" y="25966"/>
              </a:cubicBezTo>
              <a:lnTo>
                <a:pt x="353059" y="114596"/>
              </a:lnTo>
              <a:lnTo>
                <a:pt x="16945" y="287693"/>
              </a:lnTo>
              <a:cubicBezTo>
                <a:pt x="1585" y="295626"/>
                <a:pt x="-4436" y="314507"/>
                <a:pt x="3496" y="329867"/>
              </a:cubicBezTo>
              <a:cubicBezTo>
                <a:pt x="8858" y="340246"/>
                <a:pt x="19552" y="346777"/>
                <a:pt x="31234" y="346805"/>
              </a:cubicBezTo>
              <a:lnTo>
                <a:pt x="326875" y="346805"/>
              </a:lnTo>
              <a:lnTo>
                <a:pt x="240593" y="1113689"/>
              </a:lnTo>
              <a:lnTo>
                <a:pt x="31969" y="1113689"/>
              </a:lnTo>
              <a:lnTo>
                <a:pt x="31969" y="1144991"/>
              </a:lnTo>
              <a:lnTo>
                <a:pt x="751901" y="1144991"/>
              </a:lnTo>
              <a:lnTo>
                <a:pt x="751901" y="1113689"/>
              </a:lnTo>
              <a:lnTo>
                <a:pt x="543246" y="1113689"/>
              </a:lnTo>
              <a:lnTo>
                <a:pt x="456933" y="346805"/>
              </a:lnTo>
              <a:lnTo>
                <a:pt x="1017963" y="346805"/>
              </a:lnTo>
              <a:lnTo>
                <a:pt x="1017963" y="628518"/>
              </a:lnTo>
              <a:lnTo>
                <a:pt x="861456" y="628518"/>
              </a:lnTo>
              <a:lnTo>
                <a:pt x="861456" y="847627"/>
              </a:lnTo>
              <a:lnTo>
                <a:pt x="1205771" y="847627"/>
              </a:lnTo>
              <a:lnTo>
                <a:pt x="1205771" y="628518"/>
              </a:lnTo>
              <a:close/>
              <a:moveTo>
                <a:pt x="397460" y="97271"/>
              </a:moveTo>
              <a:lnTo>
                <a:pt x="395660" y="96833"/>
              </a:lnTo>
              <a:cubicBezTo>
                <a:pt x="392588" y="96155"/>
                <a:pt x="389383" y="96434"/>
                <a:pt x="386473" y="97631"/>
              </a:cubicBezTo>
              <a:lnTo>
                <a:pt x="391841" y="49990"/>
              </a:lnTo>
              <a:cubicBezTo>
                <a:pt x="391920" y="49239"/>
                <a:pt x="392060" y="49239"/>
                <a:pt x="392139" y="49990"/>
              </a:cubicBezTo>
              <a:close/>
              <a:moveTo>
                <a:pt x="401185" y="130372"/>
              </a:moveTo>
              <a:lnTo>
                <a:pt x="422016" y="315598"/>
              </a:lnTo>
              <a:lnTo>
                <a:pt x="361886" y="315598"/>
              </a:lnTo>
              <a:lnTo>
                <a:pt x="382232" y="134629"/>
              </a:lnTo>
              <a:lnTo>
                <a:pt x="393907" y="128619"/>
              </a:lnTo>
              <a:close/>
              <a:moveTo>
                <a:pt x="31625" y="315348"/>
              </a:moveTo>
              <a:lnTo>
                <a:pt x="348802" y="151876"/>
              </a:lnTo>
              <a:lnTo>
                <a:pt x="330381" y="315614"/>
              </a:lnTo>
              <a:lnTo>
                <a:pt x="31688" y="315614"/>
              </a:lnTo>
              <a:cubicBezTo>
                <a:pt x="31343" y="315645"/>
                <a:pt x="31234" y="315504"/>
                <a:pt x="31625" y="315348"/>
              </a:cubicBezTo>
              <a:close/>
              <a:moveTo>
                <a:pt x="286184" y="988484"/>
              </a:moveTo>
              <a:lnTo>
                <a:pt x="296748" y="894580"/>
              </a:lnTo>
              <a:lnTo>
                <a:pt x="487091" y="894580"/>
              </a:lnTo>
              <a:lnTo>
                <a:pt x="497656" y="988484"/>
              </a:lnTo>
              <a:close/>
              <a:moveTo>
                <a:pt x="501177" y="1019785"/>
              </a:moveTo>
              <a:lnTo>
                <a:pt x="511741" y="1113689"/>
              </a:lnTo>
              <a:lnTo>
                <a:pt x="272098" y="1113689"/>
              </a:lnTo>
              <a:lnTo>
                <a:pt x="282662" y="1019785"/>
              </a:lnTo>
              <a:close/>
              <a:moveTo>
                <a:pt x="300269" y="863278"/>
              </a:moveTo>
              <a:lnTo>
                <a:pt x="310833" y="769374"/>
              </a:lnTo>
              <a:lnTo>
                <a:pt x="473006" y="769374"/>
              </a:lnTo>
              <a:lnTo>
                <a:pt x="483570" y="863278"/>
              </a:lnTo>
              <a:close/>
              <a:moveTo>
                <a:pt x="314355" y="738073"/>
              </a:moveTo>
              <a:lnTo>
                <a:pt x="324935" y="644169"/>
              </a:lnTo>
              <a:lnTo>
                <a:pt x="458920" y="644169"/>
              </a:lnTo>
              <a:lnTo>
                <a:pt x="469453" y="738073"/>
              </a:lnTo>
              <a:close/>
              <a:moveTo>
                <a:pt x="455367" y="612867"/>
              </a:moveTo>
              <a:lnTo>
                <a:pt x="328440" y="612867"/>
              </a:lnTo>
              <a:lnTo>
                <a:pt x="340773" y="503312"/>
              </a:lnTo>
              <a:lnTo>
                <a:pt x="443082" y="503312"/>
              </a:lnTo>
              <a:close/>
              <a:moveTo>
                <a:pt x="439560" y="472011"/>
              </a:moveTo>
              <a:lnTo>
                <a:pt x="344248" y="472011"/>
              </a:lnTo>
              <a:lnTo>
                <a:pt x="358333" y="346805"/>
              </a:lnTo>
              <a:lnTo>
                <a:pt x="425475" y="346805"/>
              </a:lnTo>
              <a:close/>
              <a:moveTo>
                <a:pt x="453474" y="315598"/>
              </a:moveTo>
              <a:lnTo>
                <a:pt x="433457" y="138182"/>
              </a:lnTo>
              <a:lnTo>
                <a:pt x="1166848" y="315191"/>
              </a:lnTo>
              <a:cubicBezTo>
                <a:pt x="1167552" y="315363"/>
                <a:pt x="1167521" y="315504"/>
                <a:pt x="1166848" y="315504"/>
              </a:cubicBezTo>
              <a:close/>
              <a:moveTo>
                <a:pt x="1174470" y="816326"/>
              </a:moveTo>
              <a:lnTo>
                <a:pt x="892757" y="816326"/>
              </a:lnTo>
              <a:lnTo>
                <a:pt x="892757" y="659819"/>
              </a:lnTo>
              <a:lnTo>
                <a:pt x="1174470" y="659819"/>
              </a:lnTo>
              <a:close/>
            </a:path>
          </a:pathLst>
        </a:custGeom>
        <a:solidFill>
          <a:schemeClr val="dk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19050</xdr:colOff>
      <xdr:row>22</xdr:row>
      <xdr:rowOff>104775</xdr:rowOff>
    </xdr:from>
    <xdr:ext cx="781050" cy="771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895350</xdr:colOff>
      <xdr:row>37</xdr:row>
      <xdr:rowOff>142875</xdr:rowOff>
    </xdr:from>
    <xdr:ext cx="514350" cy="514350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38</xdr:row>
      <xdr:rowOff>123825</xdr:rowOff>
    </xdr:from>
    <xdr:ext cx="590550" cy="57150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36</xdr:row>
      <xdr:rowOff>66675</xdr:rowOff>
    </xdr:from>
    <xdr:ext cx="781050" cy="771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64</xdr:row>
      <xdr:rowOff>95250</xdr:rowOff>
    </xdr:from>
    <xdr:ext cx="666750" cy="457200"/>
    <xdr:pic>
      <xdr:nvPicPr>
        <xdr:cNvPr id="0" name="image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2000250</xdr:colOff>
      <xdr:row>60</xdr:row>
      <xdr:rowOff>133350</xdr:rowOff>
    </xdr:from>
    <xdr:ext cx="590550" cy="57150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2095500</xdr:colOff>
      <xdr:row>64</xdr:row>
      <xdr:rowOff>171450</xdr:rowOff>
    </xdr:from>
    <xdr:ext cx="485775" cy="476250"/>
    <xdr:pic>
      <xdr:nvPicPr>
        <xdr:cNvPr id="0" name="image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590550</xdr:colOff>
      <xdr:row>61</xdr:row>
      <xdr:rowOff>28575</xdr:rowOff>
    </xdr:from>
    <xdr:ext cx="590550" cy="57150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84</xdr:row>
      <xdr:rowOff>28575</xdr:rowOff>
    </xdr:from>
    <xdr:ext cx="590550" cy="57150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723900</xdr:colOff>
      <xdr:row>86</xdr:row>
      <xdr:rowOff>152400</xdr:rowOff>
    </xdr:from>
    <xdr:ext cx="1343025" cy="457200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3324225</xdr:colOff>
      <xdr:row>38</xdr:row>
      <xdr:rowOff>28575</xdr:rowOff>
    </xdr:from>
    <xdr:ext cx="476250" cy="619125"/>
    <xdr:pic>
      <xdr:nvPicPr>
        <xdr:cNvPr id="0" name="image5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1200150</xdr:colOff>
      <xdr:row>82</xdr:row>
      <xdr:rowOff>133350</xdr:rowOff>
    </xdr:from>
    <xdr:ext cx="733425" cy="771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3467100</xdr:colOff>
      <xdr:row>84</xdr:row>
      <xdr:rowOff>180975</xdr:rowOff>
    </xdr:from>
    <xdr:ext cx="1181100" cy="457200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638175</xdr:colOff>
      <xdr:row>84</xdr:row>
      <xdr:rowOff>19050</xdr:rowOff>
    </xdr:from>
    <xdr:ext cx="514350" cy="514350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1581150</xdr:colOff>
      <xdr:row>38</xdr:row>
      <xdr:rowOff>0</xdr:rowOff>
    </xdr:from>
    <xdr:ext cx="1409700" cy="447675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361950</xdr:colOff>
      <xdr:row>44</xdr:row>
      <xdr:rowOff>19050</xdr:rowOff>
    </xdr:from>
    <xdr:ext cx="666750" cy="457200"/>
    <xdr:pic>
      <xdr:nvPicPr>
        <xdr:cNvPr id="0" name="image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1562100</xdr:colOff>
      <xdr:row>84</xdr:row>
      <xdr:rowOff>9525</xdr:rowOff>
    </xdr:from>
    <xdr:ext cx="971550" cy="942975"/>
    <xdr:pic>
      <xdr:nvPicPr>
        <xdr:cNvPr id="0" name="image5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1028700</xdr:colOff>
      <xdr:row>64</xdr:row>
      <xdr:rowOff>142875</xdr:rowOff>
    </xdr:from>
    <xdr:ext cx="733425" cy="438150"/>
    <xdr:pic>
      <xdr:nvPicPr>
        <xdr:cNvPr id="0" name="image6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87</xdr:row>
      <xdr:rowOff>171450</xdr:rowOff>
    </xdr:from>
    <xdr:ext cx="781050" cy="438150"/>
    <xdr:pic>
      <xdr:nvPicPr>
        <xdr:cNvPr id="0" name="image6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50.57"/>
    <col customWidth="1" min="3" max="3" width="18.57"/>
    <col customWidth="1" min="4" max="7" width="17.57"/>
    <col customWidth="1" min="8" max="26" width="8.71"/>
  </cols>
  <sheetData>
    <row r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75" customHeight="1">
      <c r="A2" s="3"/>
      <c r="B2" s="3" t="s">
        <v>0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75" customHeight="1">
      <c r="A3" s="1"/>
      <c r="B3" s="5" t="s">
        <v>1</v>
      </c>
      <c r="C3" s="6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"/>
      <c r="B4" s="8" t="s">
        <v>7</v>
      </c>
      <c r="C4" s="9">
        <v>6058.0</v>
      </c>
      <c r="D4" s="10">
        <v>2438.0</v>
      </c>
      <c r="E4" s="10">
        <v>2591.0</v>
      </c>
      <c r="F4" s="11">
        <v>33.0</v>
      </c>
      <c r="G4" s="11">
        <v>21.0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"/>
      <c r="B5" s="8" t="s">
        <v>8</v>
      </c>
      <c r="C5" s="9">
        <v>12192.0</v>
      </c>
      <c r="D5" s="10">
        <v>2438.0</v>
      </c>
      <c r="E5" s="10">
        <v>2591.0</v>
      </c>
      <c r="F5" s="11">
        <v>67.0</v>
      </c>
      <c r="G5" s="11">
        <v>26.0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"/>
      <c r="B9" s="12"/>
      <c r="C9" s="13"/>
      <c r="D9" s="14"/>
      <c r="E9" s="14"/>
      <c r="F9" s="14"/>
      <c r="G9" s="1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"/>
      <c r="B10" s="16"/>
      <c r="C10" s="17"/>
      <c r="D10" s="18"/>
      <c r="E10" s="18"/>
      <c r="F10" s="18"/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0"/>
      <c r="C11" s="21"/>
      <c r="D11" s="22"/>
      <c r="E11" s="22"/>
      <c r="F11" s="22"/>
      <c r="G11" s="2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75" customHeight="1">
      <c r="A12" s="3"/>
      <c r="B12" s="24" t="s">
        <v>9</v>
      </c>
      <c r="C12" s="4"/>
      <c r="D12" s="3"/>
      <c r="E12" s="3"/>
      <c r="F12" s="3"/>
      <c r="G12" s="2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1"/>
      <c r="B13" s="26" t="s">
        <v>10</v>
      </c>
      <c r="C13" s="27">
        <v>16000.0</v>
      </c>
      <c r="D13" s="28"/>
      <c r="E13" s="28"/>
      <c r="F13" s="28"/>
      <c r="G13" s="2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20" t="s">
        <v>11</v>
      </c>
      <c r="C14" s="30">
        <v>180500.0</v>
      </c>
      <c r="D14" s="28"/>
      <c r="E14" s="28"/>
      <c r="F14" s="28"/>
      <c r="G14" s="2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20" t="s">
        <v>12</v>
      </c>
      <c r="C15" s="30" t="s">
        <v>13</v>
      </c>
      <c r="D15" s="31"/>
      <c r="E15" s="21"/>
      <c r="F15" s="22"/>
      <c r="G15" s="2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"/>
      <c r="B16" s="32"/>
      <c r="C16" s="33"/>
      <c r="D16" s="34"/>
      <c r="E16" s="2"/>
      <c r="F16" s="1"/>
      <c r="G16" s="3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1"/>
      <c r="B17" s="36"/>
      <c r="C17" s="37"/>
      <c r="D17" s="38"/>
      <c r="E17" s="39"/>
      <c r="F17" s="40"/>
      <c r="G17" s="4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33"/>
      <c r="D18" s="34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33"/>
      <c r="D19" s="34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33"/>
      <c r="D20" s="34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33"/>
      <c r="D21" s="34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33"/>
      <c r="D22" s="34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2"/>
      <c r="C23" s="13"/>
      <c r="D23" s="14"/>
      <c r="E23" s="14"/>
      <c r="F23" s="14"/>
      <c r="G23" s="4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43"/>
      <c r="C24" s="44"/>
      <c r="D24" s="45"/>
      <c r="E24" s="45"/>
      <c r="F24" s="45"/>
      <c r="G24" s="4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43"/>
      <c r="C25" s="44"/>
      <c r="D25" s="45"/>
      <c r="E25" s="45"/>
      <c r="F25" s="45"/>
      <c r="G25" s="4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43"/>
      <c r="C26" s="44"/>
      <c r="D26" s="45"/>
      <c r="E26" s="45"/>
      <c r="F26" s="45"/>
      <c r="G26" s="4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43"/>
      <c r="C27" s="44"/>
      <c r="D27" s="45"/>
      <c r="E27" s="45"/>
      <c r="F27" s="45"/>
      <c r="G27" s="4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43"/>
      <c r="C28" s="44"/>
      <c r="D28" s="45"/>
      <c r="E28" s="45"/>
      <c r="F28" s="45"/>
      <c r="G28" s="4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"/>
      <c r="B29" s="26" t="s">
        <v>14</v>
      </c>
      <c r="C29" s="27">
        <v>20000.0</v>
      </c>
      <c r="D29" s="28"/>
      <c r="E29" s="28"/>
      <c r="F29" s="28"/>
      <c r="G29" s="29" t="s">
        <v>15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"/>
      <c r="B30" s="26" t="s">
        <v>16</v>
      </c>
      <c r="C30" s="47">
        <v>20000.0</v>
      </c>
      <c r="D30" s="28" t="s">
        <v>17</v>
      </c>
      <c r="E30" s="28"/>
      <c r="F30" s="28"/>
      <c r="G30" s="29" t="s">
        <v>18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4.75" customHeight="1">
      <c r="A31" s="3"/>
      <c r="B31" s="48" t="s">
        <v>19</v>
      </c>
      <c r="C31" s="49">
        <f>C29*C30</f>
        <v>400000000</v>
      </c>
      <c r="D31" s="50">
        <f>C31/$C$13</f>
        <v>25000</v>
      </c>
      <c r="E31" s="51"/>
      <c r="F31" s="51"/>
      <c r="G31" s="5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1"/>
      <c r="B32" s="1"/>
      <c r="C32" s="33"/>
      <c r="D32" s="34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33"/>
      <c r="D33" s="34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33"/>
      <c r="D34" s="34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33"/>
      <c r="D35" s="34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33"/>
      <c r="D36" s="34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2"/>
      <c r="C37" s="13"/>
      <c r="D37" s="14"/>
      <c r="E37" s="14"/>
      <c r="F37" s="14"/>
      <c r="G37" s="5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43"/>
      <c r="C38" s="44"/>
      <c r="D38" s="45"/>
      <c r="E38" s="45"/>
      <c r="F38" s="45"/>
      <c r="G38" s="5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43"/>
      <c r="C39" s="44"/>
      <c r="D39" s="45"/>
      <c r="E39" s="45"/>
      <c r="F39" s="45"/>
      <c r="G39" s="5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43"/>
      <c r="C40" s="44"/>
      <c r="D40" s="45"/>
      <c r="E40" s="45"/>
      <c r="F40" s="45"/>
      <c r="G40" s="5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43"/>
      <c r="C41" s="44"/>
      <c r="D41" s="45"/>
      <c r="E41" s="45"/>
      <c r="F41" s="45"/>
      <c r="G41" s="5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43"/>
      <c r="C42" s="44"/>
      <c r="D42" s="45"/>
      <c r="E42" s="45"/>
      <c r="F42" s="45"/>
      <c r="G42" s="5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43"/>
      <c r="C43" s="44"/>
      <c r="D43" s="45"/>
      <c r="E43" s="45"/>
      <c r="F43" s="45"/>
      <c r="G43" s="5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43"/>
      <c r="C44" s="44"/>
      <c r="D44" s="45"/>
      <c r="E44" s="45"/>
      <c r="F44" s="45"/>
      <c r="G44" s="5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43"/>
      <c r="C45" s="44"/>
      <c r="D45" s="45"/>
      <c r="E45" s="45"/>
      <c r="F45" s="45"/>
      <c r="G45" s="5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43"/>
      <c r="C46" s="44"/>
      <c r="D46" s="45"/>
      <c r="E46" s="45"/>
      <c r="F46" s="45"/>
      <c r="G46" s="5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43"/>
      <c r="C47" s="44"/>
      <c r="D47" s="45"/>
      <c r="E47" s="45"/>
      <c r="F47" s="45"/>
      <c r="G47" s="5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6"/>
      <c r="C48" s="17"/>
      <c r="D48" s="18"/>
      <c r="E48" s="18"/>
      <c r="F48" s="18"/>
      <c r="G48" s="5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26" t="s">
        <v>20</v>
      </c>
      <c r="C49" s="27">
        <v>1000000.0</v>
      </c>
      <c r="D49" s="56"/>
      <c r="E49" s="56"/>
      <c r="F49" s="56"/>
      <c r="G49" s="2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"/>
      <c r="B50" s="26" t="s">
        <v>21</v>
      </c>
      <c r="C50" s="27">
        <v>5000000.0</v>
      </c>
      <c r="D50" s="56"/>
      <c r="E50" s="56"/>
      <c r="F50" s="56"/>
      <c r="G50" s="2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26" t="s">
        <v>22</v>
      </c>
      <c r="C51" s="27">
        <v>5000000.0</v>
      </c>
      <c r="D51" s="56"/>
      <c r="E51" s="56"/>
      <c r="F51" s="56"/>
      <c r="G51" s="2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1"/>
      <c r="B52" s="26" t="s">
        <v>23</v>
      </c>
      <c r="C52" s="27">
        <f>SUM(C49:C51)</f>
        <v>11000000</v>
      </c>
      <c r="D52" s="56"/>
      <c r="E52" s="56"/>
      <c r="F52" s="56"/>
      <c r="G52" s="2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4.75" customHeight="1">
      <c r="A53" s="57"/>
      <c r="B53" s="48" t="s">
        <v>24</v>
      </c>
      <c r="C53" s="49">
        <f>C52+C31</f>
        <v>411000000</v>
      </c>
      <c r="D53" s="50">
        <f>C53/$C$13</f>
        <v>25687.5</v>
      </c>
      <c r="E53" s="51"/>
      <c r="F53" s="51"/>
      <c r="G53" s="52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>
      <c r="A54" s="1"/>
      <c r="B54" s="1"/>
      <c r="C54" s="33"/>
      <c r="D54" s="34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33"/>
      <c r="D55" s="34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33"/>
      <c r="D56" s="34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33"/>
      <c r="D57" s="34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33"/>
      <c r="D58" s="34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2"/>
      <c r="C59" s="58"/>
      <c r="D59" s="59"/>
      <c r="E59" s="13"/>
      <c r="F59" s="14"/>
      <c r="G59" s="4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43"/>
      <c r="C60" s="44"/>
      <c r="D60" s="45"/>
      <c r="E60" s="45"/>
      <c r="F60" s="45"/>
      <c r="G60" s="4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43"/>
      <c r="C61" s="44"/>
      <c r="D61" s="45"/>
      <c r="E61" s="45"/>
      <c r="F61" s="45"/>
      <c r="G61" s="4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43"/>
      <c r="C62" s="44"/>
      <c r="D62" s="45"/>
      <c r="E62" s="45"/>
      <c r="F62" s="45"/>
      <c r="G62" s="4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43"/>
      <c r="C63" s="44"/>
      <c r="D63" s="45"/>
      <c r="E63" s="45"/>
      <c r="F63" s="45"/>
      <c r="G63" s="4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43"/>
      <c r="C64" s="44"/>
      <c r="D64" s="45"/>
      <c r="E64" s="45"/>
      <c r="F64" s="45"/>
      <c r="G64" s="4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43"/>
      <c r="C65" s="44"/>
      <c r="D65" s="45"/>
      <c r="E65" s="45"/>
      <c r="F65" s="45"/>
      <c r="G65" s="4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43"/>
      <c r="C66" s="44"/>
      <c r="D66" s="45"/>
      <c r="E66" s="45"/>
      <c r="F66" s="45"/>
      <c r="G66" s="4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43"/>
      <c r="C67" s="44"/>
      <c r="D67" s="45"/>
      <c r="E67" s="45"/>
      <c r="F67" s="45"/>
      <c r="G67" s="4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43"/>
      <c r="C68" s="44"/>
      <c r="D68" s="45"/>
      <c r="E68" s="45"/>
      <c r="F68" s="45"/>
      <c r="G68" s="4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6"/>
      <c r="C69" s="17"/>
      <c r="D69" s="18"/>
      <c r="E69" s="18"/>
      <c r="F69" s="18"/>
      <c r="G69" s="6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20" t="s">
        <v>25</v>
      </c>
      <c r="C70" s="31">
        <v>5500.0</v>
      </c>
      <c r="D70" s="22"/>
      <c r="E70" s="22"/>
      <c r="F70" s="22"/>
      <c r="G70" s="6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"/>
      <c r="B71" s="36"/>
      <c r="C71" s="39">
        <f>C70*C13</f>
        <v>88000000</v>
      </c>
      <c r="D71" s="39"/>
      <c r="E71" s="40"/>
      <c r="F71" s="40"/>
      <c r="G71" s="6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26" t="s">
        <v>26</v>
      </c>
      <c r="C72" s="27">
        <f>C71+C53</f>
        <v>499000000</v>
      </c>
      <c r="D72" s="56"/>
      <c r="E72" s="56"/>
      <c r="F72" s="56"/>
      <c r="G72" s="2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"/>
      <c r="B73" s="20"/>
      <c r="C73" s="21"/>
      <c r="D73" s="1"/>
      <c r="E73" s="22"/>
      <c r="F73" s="22"/>
      <c r="G73" s="6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"/>
      <c r="B74" s="20" t="s">
        <v>27</v>
      </c>
      <c r="C74" s="63">
        <v>0.01</v>
      </c>
      <c r="D74" s="22"/>
      <c r="E74" s="22"/>
      <c r="F74" s="22"/>
      <c r="G74" s="6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customHeight="1">
      <c r="A75" s="1"/>
      <c r="B75" s="36"/>
      <c r="C75" s="39">
        <f>C74*C72</f>
        <v>4990000</v>
      </c>
      <c r="D75" s="39"/>
      <c r="E75" s="40"/>
      <c r="F75" s="40"/>
      <c r="G75" s="6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26" t="s">
        <v>28</v>
      </c>
      <c r="C76" s="27">
        <f>C75+C71</f>
        <v>92990000</v>
      </c>
      <c r="D76" s="56"/>
      <c r="E76" s="56"/>
      <c r="F76" s="56"/>
      <c r="G76" s="2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4.75" customHeight="1">
      <c r="A77" s="57"/>
      <c r="B77" s="48" t="s">
        <v>29</v>
      </c>
      <c r="C77" s="49">
        <f>C76+C53</f>
        <v>503990000</v>
      </c>
      <c r="D77" s="50">
        <f>C77/$C$13</f>
        <v>31499.375</v>
      </c>
      <c r="E77" s="51"/>
      <c r="F77" s="51"/>
      <c r="G77" s="52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2"/>
      <c r="C83" s="13"/>
      <c r="D83" s="14"/>
      <c r="E83" s="14"/>
      <c r="F83" s="14"/>
      <c r="G83" s="4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43"/>
      <c r="C84" s="44"/>
      <c r="D84" s="45"/>
      <c r="E84" s="45"/>
      <c r="F84" s="45"/>
      <c r="G84" s="4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43"/>
      <c r="C85" s="44"/>
      <c r="D85" s="45"/>
      <c r="E85" s="45"/>
      <c r="F85" s="45"/>
      <c r="G85" s="4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43"/>
      <c r="C86" s="44"/>
      <c r="D86" s="45"/>
      <c r="E86" s="45"/>
      <c r="F86" s="45"/>
      <c r="G86" s="4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43"/>
      <c r="C87" s="44"/>
      <c r="D87" s="45"/>
      <c r="E87" s="45"/>
      <c r="F87" s="45"/>
      <c r="G87" s="4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43"/>
      <c r="C88" s="44"/>
      <c r="D88" s="45"/>
      <c r="E88" s="45"/>
      <c r="F88" s="45"/>
      <c r="G88" s="4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43"/>
      <c r="C89" s="44"/>
      <c r="D89" s="45"/>
      <c r="E89" s="45"/>
      <c r="F89" s="45"/>
      <c r="G89" s="4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43"/>
      <c r="C90" s="44"/>
      <c r="D90" s="45"/>
      <c r="E90" s="45"/>
      <c r="F90" s="45"/>
      <c r="G90" s="4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43"/>
      <c r="C91" s="44"/>
      <c r="D91" s="45"/>
      <c r="E91" s="45"/>
      <c r="F91" s="45"/>
      <c r="G91" s="4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43"/>
      <c r="C92" s="44"/>
      <c r="D92" s="45"/>
      <c r="E92" s="45"/>
      <c r="F92" s="45"/>
      <c r="G92" s="4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customHeight="1">
      <c r="A93" s="1"/>
      <c r="B93" s="20" t="s">
        <v>30</v>
      </c>
      <c r="C93" s="63">
        <v>0.2</v>
      </c>
      <c r="D93" s="22"/>
      <c r="E93" s="22"/>
      <c r="F93" s="22"/>
      <c r="G93" s="6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customHeight="1">
      <c r="A94" s="1"/>
      <c r="B94" s="32"/>
      <c r="C94" s="2">
        <f>C93*C77</f>
        <v>100798000</v>
      </c>
      <c r="D94" s="2"/>
      <c r="E94" s="1"/>
      <c r="F94" s="1"/>
      <c r="G94" s="6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customHeight="1">
      <c r="A95" s="1"/>
      <c r="B95" s="20" t="s">
        <v>31</v>
      </c>
      <c r="C95" s="31">
        <v>1000.0</v>
      </c>
      <c r="D95" s="22"/>
      <c r="E95" s="22"/>
      <c r="F95" s="22"/>
      <c r="G95" s="2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customHeight="1">
      <c r="A96" s="1"/>
      <c r="B96" s="36"/>
      <c r="C96" s="39">
        <f>C95*$C$13</f>
        <v>16000000</v>
      </c>
      <c r="D96" s="39"/>
      <c r="E96" s="40"/>
      <c r="F96" s="40"/>
      <c r="G96" s="4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1"/>
      <c r="B97" s="36" t="s">
        <v>32</v>
      </c>
      <c r="C97" s="39">
        <f>C94+C96</f>
        <v>116798000</v>
      </c>
      <c r="D97" s="39"/>
      <c r="E97" s="40"/>
      <c r="F97" s="40"/>
      <c r="G97" s="4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4.75" customHeight="1">
      <c r="A98" s="57"/>
      <c r="B98" s="48" t="s">
        <v>33</v>
      </c>
      <c r="C98" s="49">
        <f>C97+C77</f>
        <v>620788000</v>
      </c>
      <c r="D98" s="50">
        <f>C98/$C$13</f>
        <v>38799.25</v>
      </c>
      <c r="E98" s="51"/>
      <c r="F98" s="51"/>
      <c r="G98" s="52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>
      <c r="A99" s="1"/>
      <c r="B99" s="20"/>
      <c r="C99" s="21"/>
      <c r="D99" s="22"/>
      <c r="E99" s="22"/>
      <c r="F99" s="22"/>
      <c r="G99" s="2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65" t="s">
        <v>34</v>
      </c>
      <c r="C100" s="2">
        <f>C29</f>
        <v>20000</v>
      </c>
      <c r="D100" s="1"/>
      <c r="E100" s="1"/>
      <c r="F100" s="1"/>
      <c r="G100" s="3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65" t="s">
        <v>35</v>
      </c>
      <c r="C101" s="2">
        <f>C98/20000</f>
        <v>31039.4</v>
      </c>
      <c r="D101" s="66">
        <f>C101/C13</f>
        <v>1.9399625</v>
      </c>
      <c r="E101" s="1"/>
      <c r="F101" s="1"/>
      <c r="G101" s="3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32"/>
      <c r="C102" s="2"/>
      <c r="D102" s="67"/>
      <c r="E102" s="1"/>
      <c r="F102" s="1"/>
      <c r="G102" s="3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68"/>
      <c r="C103" s="2"/>
      <c r="D103" s="67">
        <v>2.5</v>
      </c>
      <c r="E103" s="1" t="s">
        <v>36</v>
      </c>
      <c r="F103" s="1"/>
      <c r="G103" s="3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68"/>
      <c r="C104" s="2"/>
      <c r="D104" s="67">
        <f>D103-D101</f>
        <v>0.5600375</v>
      </c>
      <c r="E104" s="1" t="s">
        <v>37</v>
      </c>
      <c r="F104" s="1"/>
      <c r="G104" s="3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68"/>
      <c r="C105" s="2"/>
      <c r="D105" s="67">
        <f>D104*20000</f>
        <v>11200.75</v>
      </c>
      <c r="E105" s="1" t="s">
        <v>38</v>
      </c>
      <c r="F105" s="1"/>
      <c r="G105" s="3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68"/>
      <c r="C106" s="2"/>
      <c r="D106" s="2">
        <f>D105*15500</f>
        <v>173611625</v>
      </c>
      <c r="E106" s="1" t="s">
        <v>38</v>
      </c>
      <c r="F106" s="1"/>
      <c r="G106" s="3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32"/>
      <c r="C107" s="2"/>
      <c r="D107" s="2">
        <f>D106*2</f>
        <v>347223250</v>
      </c>
      <c r="E107" s="1" t="s">
        <v>39</v>
      </c>
      <c r="F107" s="1"/>
      <c r="G107" s="3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36"/>
      <c r="C108" s="39"/>
      <c r="D108" s="40"/>
      <c r="E108" s="40"/>
      <c r="F108" s="40"/>
      <c r="G108" s="4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2023-11-23T11:03:49Z</dcterms:created>
  <dc:creator>Kang Mohan</dc:creator>
</cp:coreProperties>
</file>